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.xml" ContentType="application/vnd.openxmlformats-officedocument.customXmlPropertie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docProps/app.xml" Id="rId3" /><Relationship Type="http://schemas.openxmlformats.org/package/2006/relationships/metadata/core-properties" Target="docProps/core.xml" Id="rId2" /><Relationship Type="http://schemas.openxmlformats.org/officeDocument/2006/relationships/officeDocument" Target="xl/workbook.xml" Id="rId1" /><Relationship Type="http://schemas.openxmlformats.org/officeDocument/2006/relationships/custom-properties" Target="/docProps/custom.xml" Id="R1b6793facd344229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 activeTab="2"/>
  </bookViews>
  <sheets>
    <sheet name="Summary" sheetId="1" r:id="rId1"/>
    <sheet name="Reefiness Criteria" sheetId="3" r:id="rId2"/>
    <sheet name="All Images" sheetId="2" r:id="rId3"/>
  </sheets>
  <calcPr calcId="152511"/>
</workbook>
</file>

<file path=xl/calcChain.xml><?xml version="1.0" encoding="utf-8"?>
<calcChain xmlns="http://schemas.openxmlformats.org/spreadsheetml/2006/main">
  <c r="H68" i="2" l="1"/>
  <c r="H67" i="2"/>
  <c r="H66" i="2"/>
  <c r="H65" i="2"/>
  <c r="D62" i="2"/>
  <c r="C62" i="2"/>
  <c r="K61" i="2"/>
  <c r="K62" i="2" s="1"/>
  <c r="J61" i="2"/>
  <c r="J62" i="2" s="1"/>
  <c r="I61" i="2"/>
  <c r="I62" i="2" s="1"/>
  <c r="H61" i="2"/>
  <c r="H62" i="2" s="1"/>
  <c r="D61" i="2"/>
  <c r="C61" i="2"/>
  <c r="H69" i="2" l="1"/>
  <c r="I66" i="2"/>
  <c r="I67" i="2"/>
  <c r="I68" i="2"/>
  <c r="I65" i="2"/>
  <c r="I69" i="2" l="1"/>
</calcChain>
</file>

<file path=xl/sharedStrings.xml><?xml version="1.0" encoding="utf-8"?>
<sst xmlns="http://schemas.openxmlformats.org/spreadsheetml/2006/main" count="517" uniqueCount="70">
  <si>
    <t>Image number</t>
  </si>
  <si>
    <t>Replicate</t>
  </si>
  <si>
    <t>% cover</t>
  </si>
  <si>
    <t>Sab Presence</t>
  </si>
  <si>
    <t>Maximum elevation (cm)</t>
  </si>
  <si>
    <t>Sediments</t>
  </si>
  <si>
    <t>Gubbay Reefiness</t>
  </si>
  <si>
    <t>Gubbay 2007</t>
  </si>
  <si>
    <t>Mixed (30%)</t>
  </si>
  <si>
    <t>Rock (50%)</t>
  </si>
  <si>
    <t>Reef</t>
  </si>
  <si>
    <t>216 (2)</t>
  </si>
  <si>
    <t>R</t>
  </si>
  <si>
    <t>5 to 10</t>
  </si>
  <si>
    <t>Slightly gravelly sand with shell fragments and possible cobble under Sabellaria</t>
  </si>
  <si>
    <t>Medium</t>
  </si>
  <si>
    <t>Yes</t>
  </si>
  <si>
    <t>O</t>
  </si>
  <si>
    <t>Not a Reef</t>
  </si>
  <si>
    <t>No</t>
  </si>
  <si>
    <t>&gt;10</t>
  </si>
  <si>
    <t>High</t>
  </si>
  <si>
    <t>Slightly gravelly sand with shell fragments &amp; boulder under Sabellaria</t>
  </si>
  <si>
    <t>Slightly gravelly sand with shell fragments &amp; possible cobble under Sabellaria</t>
  </si>
  <si>
    <t>Slightly gravelly sand with shell fragments &amp; possible boulder under Sabellaria</t>
  </si>
  <si>
    <t>339 (3)</t>
  </si>
  <si>
    <t xml:space="preserve">Rippled sand with shell fragments and occasional  pebbles, cobbles and boulders </t>
  </si>
  <si>
    <t>Low</t>
  </si>
  <si>
    <t>340 (3)</t>
  </si>
  <si>
    <t>Slightly gravelly sand with shell fragments &amp; possible boulders under Sabellaria</t>
  </si>
  <si>
    <t>Slightly gravelly sand with shell fragments &amp; possible cobbles under Sabellaria</t>
  </si>
  <si>
    <t>Gravelly sand with shell fragments,  cobbles &amp;  boulder under Sabellaria</t>
  </si>
  <si>
    <t>Slightly gravelly sand with shell fragments  &amp; possible  boulder under Sabellaria</t>
  </si>
  <si>
    <t xml:space="preserve">Slightly gravelly sand with shell fragments, cobbles and possible boulder under Sabellaria </t>
  </si>
  <si>
    <t>363 (2)</t>
  </si>
  <si>
    <t xml:space="preserve">Slightly gravelly sand with shell fragments, and possible boulder under Sabellaria </t>
  </si>
  <si>
    <t>364 (2)</t>
  </si>
  <si>
    <t xml:space="preserve">Slightly gravelly sand with shell fragments and possible cobbles  under Sabellaria </t>
  </si>
  <si>
    <t xml:space="preserve">Slightly gravelly sand with shell fragments and possible boulder  under Sabellaria </t>
  </si>
  <si>
    <t xml:space="preserve">Slightly gravelly sand with shell fragments and possible cobble under Sabellaria </t>
  </si>
  <si>
    <t>375 (2)</t>
  </si>
  <si>
    <t xml:space="preserve">Rippled sand with shell fragments and gravel and occasional cobbles and boulders under Sabellaria </t>
  </si>
  <si>
    <t>376 (2)</t>
  </si>
  <si>
    <t>2 to 5</t>
  </si>
  <si>
    <t xml:space="preserve">Slightly gravelly sand with shell fragments and possible boulder under Sabellaria </t>
  </si>
  <si>
    <t>Average</t>
  </si>
  <si>
    <t xml:space="preserve">n </t>
  </si>
  <si>
    <t xml:space="preserve">Maximum </t>
  </si>
  <si>
    <t>%</t>
  </si>
  <si>
    <t>n</t>
  </si>
  <si>
    <t xml:space="preserve">% </t>
  </si>
  <si>
    <t xml:space="preserve">Total </t>
  </si>
  <si>
    <t>OSPAR Reef Definition</t>
  </si>
  <si>
    <t>Reef Structure Matrix</t>
  </si>
  <si>
    <t>Elevation (cm)</t>
  </si>
  <si>
    <t>&lt;2</t>
  </si>
  <si>
    <t>Not  a Reef</t>
  </si>
  <si>
    <t>% Cover</t>
  </si>
  <si>
    <t>&lt;10%</t>
  </si>
  <si>
    <t>10-20%</t>
  </si>
  <si>
    <t>20-30%</t>
  </si>
  <si>
    <t>&gt;30%</t>
  </si>
  <si>
    <t>&gt;30% cover on mixed sediments</t>
  </si>
  <si>
    <t xml:space="preserve">&gt;50% cover on rock </t>
  </si>
  <si>
    <t xml:space="preserve">Presence </t>
  </si>
  <si>
    <t xml:space="preserve">OSPAR  </t>
  </si>
  <si>
    <t xml:space="preserve">Gubbay (2007) </t>
  </si>
  <si>
    <t>JNCC (Gubbay 2007) as modified by Collins (2010)</t>
  </si>
  <si>
    <t>Collins 2010</t>
  </si>
  <si>
    <t>Gubbay (Collins 2010)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</si>
</sst>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0"/>
      <color theme="1"/>
      <name val="Arial Narrow"/>
      <family val="2"/>
    </font>
    <font>
      <sz val="11"/>
      <name val="Arial Narrow"/>
      <family val="2"/>
    </font>
    <font>
      <sz val="10"/>
      <color theme="1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0" xfId="0" applyFont="1"/>
    <xf numFmtId="0" fontId="1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2" fillId="6" borderId="0" xfId="0" applyFont="1" applyFill="1" applyAlignment="1">
      <alignment horizontal="center"/>
    </xf>
    <xf numFmtId="0" fontId="2" fillId="7" borderId="0" xfId="0" applyFont="1" applyFill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/>
    <xf numFmtId="0" fontId="2" fillId="6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/>
    <xf numFmtId="0" fontId="2" fillId="4" borderId="3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/>
    <xf numFmtId="1" fontId="2" fillId="0" borderId="1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/>
    </xf>
    <xf numFmtId="1" fontId="2" fillId="0" borderId="3" xfId="0" applyNumberFormat="1" applyFont="1" applyBorder="1" applyAlignment="1">
      <alignment horizontal="center" vertical="center"/>
    </xf>
    <xf numFmtId="1" fontId="2" fillId="0" borderId="0" xfId="0" applyNumberFormat="1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1" fontId="2" fillId="0" borderId="0" xfId="0" applyNumberFormat="1" applyFont="1"/>
    <xf numFmtId="0" fontId="2" fillId="0" borderId="8" xfId="0" applyFont="1" applyBorder="1" applyAlignment="1">
      <alignment horizontal="center"/>
    </xf>
    <xf numFmtId="1" fontId="2" fillId="0" borderId="9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1" fontId="2" fillId="0" borderId="12" xfId="0" applyNumberFormat="1" applyFont="1" applyBorder="1" applyAlignment="1">
      <alignment horizontal="center"/>
    </xf>
    <xf numFmtId="0" fontId="1" fillId="0" borderId="0" xfId="0" applyFont="1"/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4" borderId="8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left" vertical="center"/>
    </xf>
    <xf numFmtId="0" fontId="5" fillId="7" borderId="8" xfId="0" applyFont="1" applyFill="1" applyBorder="1" applyAlignment="1">
      <alignment horizontal="left" vertical="center"/>
    </xf>
    <xf numFmtId="0" fontId="5" fillId="7" borderId="9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4" borderId="11" xfId="0" applyFont="1" applyFill="1" applyBorder="1" applyAlignment="1">
      <alignment horizontal="left" vertical="center"/>
    </xf>
    <xf numFmtId="0" fontId="5" fillId="7" borderId="11" xfId="0" applyFont="1" applyFill="1" applyBorder="1" applyAlignment="1">
      <alignment horizontal="left" vertical="center"/>
    </xf>
    <xf numFmtId="0" fontId="5" fillId="2" borderId="11" xfId="0" applyFont="1" applyFill="1" applyBorder="1" applyAlignment="1">
      <alignment horizontal="left" vertical="center"/>
    </xf>
    <xf numFmtId="0" fontId="5" fillId="6" borderId="12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4" borderId="2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5" fillId="8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center"/>
    </xf>
    <xf numFmtId="0" fontId="2" fillId="4" borderId="7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3.xml" Id="rId3" /><Relationship Type="http://schemas.openxmlformats.org/officeDocument/2006/relationships/calcChain" Target="calcChain.xml" Id="rId7" /><Relationship Type="http://schemas.openxmlformats.org/officeDocument/2006/relationships/worksheet" Target="worksheets/sheet2.xml" Id="rId2" /><Relationship Type="http://schemas.openxmlformats.org/officeDocument/2006/relationships/worksheet" Target="worksheets/sheet1.xml" Id="rId1" /><Relationship Type="http://schemas.openxmlformats.org/officeDocument/2006/relationships/sharedStrings" Target="sharedStrings.xml" Id="rId6" /><Relationship Type="http://schemas.openxmlformats.org/officeDocument/2006/relationships/styles" Target="styles.xml" Id="rId5" /><Relationship Type="http://schemas.openxmlformats.org/officeDocument/2006/relationships/theme" Target="theme/theme1.xml" Id="rId4" /><Relationship Type="http://schemas.openxmlformats.org/officeDocument/2006/relationships/customXml" Target="/customXML/item.xml" Id="R44dc3b1e84a0403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workbookViewId="0">
      <selection activeCell="G21" sqref="G21"/>
    </sheetView>
  </sheetViews>
  <sheetFormatPr defaultRowHeight="15" x14ac:dyDescent="0.25"/>
  <cols>
    <col min="6" max="6" width="13.28515625" bestFit="1" customWidth="1"/>
  </cols>
  <sheetData>
    <row r="1" spans="1:7" ht="17.25" thickBot="1" x14ac:dyDescent="0.35">
      <c r="A1" s="61" t="s">
        <v>64</v>
      </c>
      <c r="B1" s="62" t="s">
        <v>69</v>
      </c>
      <c r="C1" s="62"/>
      <c r="D1" s="62"/>
      <c r="E1" s="62"/>
      <c r="F1" s="53" t="s">
        <v>66</v>
      </c>
      <c r="G1" s="53" t="s">
        <v>65</v>
      </c>
    </row>
    <row r="2" spans="1:7" ht="17.25" thickBot="1" x14ac:dyDescent="0.3">
      <c r="A2" s="61"/>
      <c r="B2" s="54" t="s">
        <v>18</v>
      </c>
      <c r="C2" s="55" t="s">
        <v>27</v>
      </c>
      <c r="D2" s="56" t="s">
        <v>15</v>
      </c>
      <c r="E2" s="57" t="s">
        <v>21</v>
      </c>
      <c r="F2" s="58" t="s">
        <v>10</v>
      </c>
      <c r="G2" s="58" t="s">
        <v>10</v>
      </c>
    </row>
    <row r="3" spans="1:7" ht="15.75" thickBot="1" x14ac:dyDescent="0.3">
      <c r="A3" s="59">
        <v>1</v>
      </c>
      <c r="B3" s="60">
        <v>50</v>
      </c>
      <c r="C3" s="60">
        <v>5.1724137931034484</v>
      </c>
      <c r="D3" s="60">
        <v>17.241379310344829</v>
      </c>
      <c r="E3" s="60">
        <v>27.586206896551722</v>
      </c>
      <c r="F3" s="59">
        <v>50</v>
      </c>
      <c r="G3" s="59">
        <v>43</v>
      </c>
    </row>
  </sheetData>
  <mergeCells count="2">
    <mergeCell ref="A1:A2"/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A2" sqref="A2:XFD2"/>
    </sheetView>
  </sheetViews>
  <sheetFormatPr defaultRowHeight="15" x14ac:dyDescent="0.25"/>
  <sheetData>
    <row r="1" spans="1:7" ht="16.5" x14ac:dyDescent="0.3">
      <c r="A1" s="39" t="s">
        <v>67</v>
      </c>
      <c r="B1" s="2"/>
      <c r="C1" s="2"/>
      <c r="D1" s="2"/>
      <c r="E1" s="2"/>
      <c r="F1" s="2"/>
      <c r="G1" s="2"/>
    </row>
    <row r="2" spans="1:7" ht="17.25" thickBot="1" x14ac:dyDescent="0.35">
      <c r="A2" s="2"/>
      <c r="B2" s="2"/>
      <c r="C2" s="2"/>
      <c r="D2" s="2"/>
      <c r="E2" s="2"/>
      <c r="F2" s="2"/>
      <c r="G2" s="2"/>
    </row>
    <row r="3" spans="1:7" ht="16.5" x14ac:dyDescent="0.25">
      <c r="A3" s="63" t="s">
        <v>53</v>
      </c>
      <c r="B3" s="64"/>
      <c r="C3" s="64"/>
      <c r="D3" s="67" t="s">
        <v>54</v>
      </c>
      <c r="E3" s="67"/>
      <c r="F3" s="67"/>
      <c r="G3" s="68"/>
    </row>
    <row r="4" spans="1:7" x14ac:dyDescent="0.25">
      <c r="A4" s="65"/>
      <c r="B4" s="66"/>
      <c r="C4" s="66"/>
      <c r="D4" s="40" t="s">
        <v>55</v>
      </c>
      <c r="E4" s="40" t="s">
        <v>43</v>
      </c>
      <c r="F4" s="40" t="s">
        <v>13</v>
      </c>
      <c r="G4" s="41" t="s">
        <v>20</v>
      </c>
    </row>
    <row r="5" spans="1:7" x14ac:dyDescent="0.25">
      <c r="A5" s="65"/>
      <c r="B5" s="66"/>
      <c r="C5" s="66"/>
      <c r="D5" s="40" t="s">
        <v>56</v>
      </c>
      <c r="E5" s="40" t="s">
        <v>27</v>
      </c>
      <c r="F5" s="40" t="s">
        <v>15</v>
      </c>
      <c r="G5" s="41" t="s">
        <v>21</v>
      </c>
    </row>
    <row r="6" spans="1:7" x14ac:dyDescent="0.25">
      <c r="A6" s="65" t="s">
        <v>57</v>
      </c>
      <c r="B6" s="40" t="s">
        <v>58</v>
      </c>
      <c r="C6" s="40" t="s">
        <v>56</v>
      </c>
      <c r="D6" s="42" t="s">
        <v>56</v>
      </c>
      <c r="E6" s="42" t="s">
        <v>56</v>
      </c>
      <c r="F6" s="42" t="s">
        <v>56</v>
      </c>
      <c r="G6" s="43" t="s">
        <v>56</v>
      </c>
    </row>
    <row r="7" spans="1:7" x14ac:dyDescent="0.25">
      <c r="A7" s="65"/>
      <c r="B7" s="40" t="s">
        <v>59</v>
      </c>
      <c r="C7" s="40" t="s">
        <v>27</v>
      </c>
      <c r="D7" s="42" t="s">
        <v>56</v>
      </c>
      <c r="E7" s="44" t="s">
        <v>27</v>
      </c>
      <c r="F7" s="44" t="s">
        <v>27</v>
      </c>
      <c r="G7" s="45" t="s">
        <v>27</v>
      </c>
    </row>
    <row r="8" spans="1:7" x14ac:dyDescent="0.25">
      <c r="A8" s="65"/>
      <c r="B8" s="40" t="s">
        <v>60</v>
      </c>
      <c r="C8" s="40" t="s">
        <v>15</v>
      </c>
      <c r="D8" s="42" t="s">
        <v>56</v>
      </c>
      <c r="E8" s="44" t="s">
        <v>27</v>
      </c>
      <c r="F8" s="46" t="s">
        <v>15</v>
      </c>
      <c r="G8" s="47" t="s">
        <v>15</v>
      </c>
    </row>
    <row r="9" spans="1:7" ht="15.75" thickBot="1" x14ac:dyDescent="0.3">
      <c r="A9" s="69"/>
      <c r="B9" s="48" t="s">
        <v>61</v>
      </c>
      <c r="C9" s="48" t="s">
        <v>21</v>
      </c>
      <c r="D9" s="49" t="s">
        <v>56</v>
      </c>
      <c r="E9" s="50" t="s">
        <v>27</v>
      </c>
      <c r="F9" s="51" t="s">
        <v>15</v>
      </c>
      <c r="G9" s="52" t="s">
        <v>21</v>
      </c>
    </row>
    <row r="10" spans="1:7" ht="16.5" x14ac:dyDescent="0.3">
      <c r="A10" s="2"/>
      <c r="B10" s="2"/>
      <c r="C10" s="2"/>
      <c r="D10" s="2"/>
      <c r="E10" s="2"/>
      <c r="F10" s="2"/>
      <c r="G10" s="2"/>
    </row>
    <row r="11" spans="1:7" ht="16.5" x14ac:dyDescent="0.3">
      <c r="A11" s="39" t="s">
        <v>52</v>
      </c>
      <c r="B11" s="2"/>
      <c r="C11" s="2"/>
      <c r="D11" s="2"/>
      <c r="E11" s="2"/>
      <c r="F11" s="2"/>
      <c r="G11" s="2"/>
    </row>
    <row r="12" spans="1:7" ht="16.5" x14ac:dyDescent="0.3">
      <c r="A12" s="2" t="s">
        <v>62</v>
      </c>
      <c r="B12" s="2"/>
      <c r="C12" s="2"/>
      <c r="D12" s="2"/>
      <c r="E12" s="2"/>
      <c r="F12" s="2"/>
      <c r="G12" s="2"/>
    </row>
    <row r="13" spans="1:7" ht="16.5" x14ac:dyDescent="0.3">
      <c r="A13" s="2" t="s">
        <v>63</v>
      </c>
      <c r="B13" s="2"/>
      <c r="C13" s="2"/>
      <c r="D13" s="2"/>
      <c r="E13" s="2"/>
      <c r="F13" s="2"/>
      <c r="G13" s="2"/>
    </row>
  </sheetData>
  <mergeCells count="3">
    <mergeCell ref="A3:C5"/>
    <mergeCell ref="D3:G3"/>
    <mergeCell ref="A6:A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"/>
  <sheetViews>
    <sheetView tabSelected="1" workbookViewId="0">
      <selection activeCell="F71" sqref="F71"/>
    </sheetView>
  </sheetViews>
  <sheetFormatPr defaultRowHeight="16.5" x14ac:dyDescent="0.3"/>
  <cols>
    <col min="1" max="1" width="13.5703125" style="6" bestFit="1" customWidth="1"/>
    <col min="2" max="2" width="9.140625" style="6" bestFit="1" customWidth="1"/>
    <col min="3" max="3" width="7.85546875" style="6" bestFit="1" customWidth="1"/>
    <col min="4" max="4" width="12.7109375" style="6" bestFit="1" customWidth="1"/>
    <col min="5" max="5" width="22.28515625" style="6" bestFit="1" customWidth="1"/>
    <col min="6" max="6" width="82.28515625" style="7" bestFit="1" customWidth="1"/>
    <col min="7" max="7" width="23.42578125" style="6" customWidth="1"/>
    <col min="8" max="8" width="20" style="6" customWidth="1"/>
    <col min="9" max="11" width="14.42578125" style="6" customWidth="1"/>
    <col min="12" max="12" width="9.140625" style="2" customWidth="1"/>
    <col min="13" max="16384" width="9.140625" style="2"/>
  </cols>
  <sheetData>
    <row r="1" spans="1:11" ht="17.25" thickBot="1" x14ac:dyDescent="0.35">
      <c r="A1" s="72" t="s">
        <v>0</v>
      </c>
      <c r="B1" s="72" t="s">
        <v>1</v>
      </c>
      <c r="C1" s="72" t="s">
        <v>2</v>
      </c>
      <c r="D1" s="72" t="s">
        <v>3</v>
      </c>
      <c r="E1" s="72" t="s">
        <v>4</v>
      </c>
      <c r="F1" s="74" t="s">
        <v>5</v>
      </c>
      <c r="G1" s="70" t="s">
        <v>6</v>
      </c>
      <c r="H1" s="70"/>
      <c r="I1" s="71" t="s">
        <v>52</v>
      </c>
      <c r="J1" s="71"/>
      <c r="K1" s="71"/>
    </row>
    <row r="2" spans="1:11" ht="17.25" thickBot="1" x14ac:dyDescent="0.35">
      <c r="A2" s="73"/>
      <c r="B2" s="73"/>
      <c r="C2" s="73"/>
      <c r="D2" s="73"/>
      <c r="E2" s="73"/>
      <c r="F2" s="75"/>
      <c r="G2" s="4" t="s">
        <v>68</v>
      </c>
      <c r="H2" s="4" t="s">
        <v>7</v>
      </c>
      <c r="I2" s="4" t="s">
        <v>8</v>
      </c>
      <c r="J2" s="4" t="s">
        <v>9</v>
      </c>
      <c r="K2" s="5" t="s">
        <v>10</v>
      </c>
    </row>
    <row r="3" spans="1:11" x14ac:dyDescent="0.3">
      <c r="A3" s="6" t="s">
        <v>11</v>
      </c>
      <c r="B3" s="6" t="s">
        <v>12</v>
      </c>
      <c r="C3" s="6">
        <v>90</v>
      </c>
      <c r="D3" s="6">
        <v>1</v>
      </c>
      <c r="E3" s="6" t="s">
        <v>13</v>
      </c>
      <c r="F3" s="7" t="s">
        <v>14</v>
      </c>
      <c r="G3" s="8" t="s">
        <v>15</v>
      </c>
      <c r="H3" s="9" t="s">
        <v>10</v>
      </c>
      <c r="I3" s="10" t="s">
        <v>16</v>
      </c>
      <c r="J3" s="10" t="s">
        <v>16</v>
      </c>
      <c r="K3" s="10" t="s">
        <v>10</v>
      </c>
    </row>
    <row r="4" spans="1:11" ht="15.75" customHeight="1" x14ac:dyDescent="0.3">
      <c r="A4" s="6" t="s">
        <v>11</v>
      </c>
      <c r="B4" s="6" t="s">
        <v>17</v>
      </c>
      <c r="C4" s="6">
        <v>0</v>
      </c>
      <c r="D4" s="6">
        <v>0</v>
      </c>
      <c r="E4" s="6">
        <v>0</v>
      </c>
      <c r="F4" s="7" t="s">
        <v>14</v>
      </c>
      <c r="G4" s="11" t="s">
        <v>18</v>
      </c>
      <c r="H4" s="11" t="s">
        <v>18</v>
      </c>
      <c r="I4" s="12" t="s">
        <v>19</v>
      </c>
      <c r="J4" s="12" t="s">
        <v>19</v>
      </c>
      <c r="K4" s="12" t="s">
        <v>18</v>
      </c>
    </row>
    <row r="5" spans="1:11" ht="15.75" customHeight="1" x14ac:dyDescent="0.3">
      <c r="A5" s="6">
        <v>216</v>
      </c>
      <c r="B5" s="6" t="s">
        <v>12</v>
      </c>
      <c r="C5" s="6">
        <v>90</v>
      </c>
      <c r="D5" s="6">
        <v>1</v>
      </c>
      <c r="E5" s="6" t="s">
        <v>13</v>
      </c>
      <c r="F5" s="7" t="s">
        <v>14</v>
      </c>
      <c r="G5" s="8" t="s">
        <v>15</v>
      </c>
      <c r="H5" s="9" t="s">
        <v>10</v>
      </c>
      <c r="I5" s="10" t="s">
        <v>16</v>
      </c>
      <c r="J5" s="10" t="s">
        <v>16</v>
      </c>
      <c r="K5" s="10" t="s">
        <v>10</v>
      </c>
    </row>
    <row r="6" spans="1:11" x14ac:dyDescent="0.3">
      <c r="A6" s="6">
        <v>216</v>
      </c>
      <c r="B6" s="6" t="s">
        <v>17</v>
      </c>
      <c r="C6" s="6">
        <v>0</v>
      </c>
      <c r="D6" s="6">
        <v>0</v>
      </c>
      <c r="E6" s="6">
        <v>0</v>
      </c>
      <c r="F6" s="7" t="s">
        <v>14</v>
      </c>
      <c r="G6" s="11" t="s">
        <v>18</v>
      </c>
      <c r="H6" s="11" t="s">
        <v>18</v>
      </c>
      <c r="I6" s="12" t="s">
        <v>19</v>
      </c>
      <c r="J6" s="12" t="s">
        <v>19</v>
      </c>
      <c r="K6" s="12" t="s">
        <v>18</v>
      </c>
    </row>
    <row r="7" spans="1:11" x14ac:dyDescent="0.3">
      <c r="A7" s="6">
        <v>312</v>
      </c>
      <c r="B7" s="6" t="s">
        <v>12</v>
      </c>
      <c r="C7" s="6">
        <v>80</v>
      </c>
      <c r="D7" s="6">
        <v>1</v>
      </c>
      <c r="E7" s="6" t="s">
        <v>13</v>
      </c>
      <c r="F7" s="7" t="s">
        <v>14</v>
      </c>
      <c r="G7" s="8" t="s">
        <v>15</v>
      </c>
      <c r="H7" s="9" t="s">
        <v>10</v>
      </c>
      <c r="I7" s="10" t="s">
        <v>16</v>
      </c>
      <c r="J7" s="10" t="s">
        <v>16</v>
      </c>
      <c r="K7" s="10" t="s">
        <v>10</v>
      </c>
    </row>
    <row r="8" spans="1:11" x14ac:dyDescent="0.3">
      <c r="A8" s="6">
        <v>312</v>
      </c>
      <c r="B8" s="6" t="s">
        <v>17</v>
      </c>
      <c r="C8" s="6">
        <v>0</v>
      </c>
      <c r="D8" s="6">
        <v>0</v>
      </c>
      <c r="E8" s="6">
        <v>0</v>
      </c>
      <c r="F8" s="7" t="s">
        <v>14</v>
      </c>
      <c r="G8" s="11" t="s">
        <v>18</v>
      </c>
      <c r="H8" s="11" t="s">
        <v>18</v>
      </c>
      <c r="I8" s="12" t="s">
        <v>19</v>
      </c>
      <c r="J8" s="12" t="s">
        <v>19</v>
      </c>
      <c r="K8" s="12" t="s">
        <v>18</v>
      </c>
    </row>
    <row r="9" spans="1:11" x14ac:dyDescent="0.3">
      <c r="A9" s="6">
        <v>317</v>
      </c>
      <c r="B9" s="6" t="s">
        <v>12</v>
      </c>
      <c r="C9" s="6">
        <v>90</v>
      </c>
      <c r="D9" s="6">
        <v>1</v>
      </c>
      <c r="E9" s="6" t="s">
        <v>13</v>
      </c>
      <c r="F9" s="7" t="s">
        <v>14</v>
      </c>
      <c r="G9" s="8" t="s">
        <v>15</v>
      </c>
      <c r="H9" s="9" t="s">
        <v>10</v>
      </c>
      <c r="I9" s="10" t="s">
        <v>16</v>
      </c>
      <c r="J9" s="10" t="s">
        <v>16</v>
      </c>
      <c r="K9" s="10" t="s">
        <v>10</v>
      </c>
    </row>
    <row r="10" spans="1:11" x14ac:dyDescent="0.3">
      <c r="A10" s="6">
        <v>317</v>
      </c>
      <c r="B10" s="6" t="s">
        <v>17</v>
      </c>
      <c r="C10" s="6">
        <v>0</v>
      </c>
      <c r="D10" s="6">
        <v>0</v>
      </c>
      <c r="E10" s="6">
        <v>0</v>
      </c>
      <c r="F10" s="7" t="s">
        <v>14</v>
      </c>
      <c r="G10" s="11" t="s">
        <v>18</v>
      </c>
      <c r="H10" s="11" t="s">
        <v>18</v>
      </c>
      <c r="I10" s="12" t="s">
        <v>19</v>
      </c>
      <c r="J10" s="12" t="s">
        <v>19</v>
      </c>
      <c r="K10" s="12" t="s">
        <v>18</v>
      </c>
    </row>
    <row r="11" spans="1:11" x14ac:dyDescent="0.3">
      <c r="A11" s="6">
        <v>322</v>
      </c>
      <c r="B11" s="6" t="s">
        <v>12</v>
      </c>
      <c r="C11" s="6">
        <v>80</v>
      </c>
      <c r="D11" s="6">
        <v>1</v>
      </c>
      <c r="E11" s="6" t="s">
        <v>20</v>
      </c>
      <c r="F11" s="7" t="s">
        <v>14</v>
      </c>
      <c r="G11" s="13" t="s">
        <v>21</v>
      </c>
      <c r="H11" s="9" t="s">
        <v>10</v>
      </c>
      <c r="I11" s="10" t="s">
        <v>16</v>
      </c>
      <c r="J11" s="10" t="s">
        <v>16</v>
      </c>
      <c r="K11" s="10" t="s">
        <v>10</v>
      </c>
    </row>
    <row r="12" spans="1:11" x14ac:dyDescent="0.3">
      <c r="A12" s="6">
        <v>322</v>
      </c>
      <c r="B12" s="6" t="s">
        <v>17</v>
      </c>
      <c r="C12" s="6">
        <v>0</v>
      </c>
      <c r="D12" s="6">
        <v>0</v>
      </c>
      <c r="E12" s="6">
        <v>0</v>
      </c>
      <c r="F12" s="7" t="s">
        <v>14</v>
      </c>
      <c r="G12" s="11" t="s">
        <v>18</v>
      </c>
      <c r="H12" s="11" t="s">
        <v>18</v>
      </c>
      <c r="I12" s="12" t="s">
        <v>19</v>
      </c>
      <c r="J12" s="12" t="s">
        <v>19</v>
      </c>
      <c r="K12" s="12" t="s">
        <v>18</v>
      </c>
    </row>
    <row r="13" spans="1:11" x14ac:dyDescent="0.3">
      <c r="A13" s="6">
        <v>325</v>
      </c>
      <c r="B13" s="6" t="s">
        <v>12</v>
      </c>
      <c r="C13" s="6">
        <v>90</v>
      </c>
      <c r="D13" s="6">
        <v>1</v>
      </c>
      <c r="E13" s="6" t="s">
        <v>20</v>
      </c>
      <c r="F13" s="7" t="s">
        <v>14</v>
      </c>
      <c r="G13" s="13" t="s">
        <v>21</v>
      </c>
      <c r="H13" s="9" t="s">
        <v>10</v>
      </c>
      <c r="I13" s="10" t="s">
        <v>16</v>
      </c>
      <c r="J13" s="10" t="s">
        <v>16</v>
      </c>
      <c r="K13" s="10" t="s">
        <v>10</v>
      </c>
    </row>
    <row r="14" spans="1:11" x14ac:dyDescent="0.3">
      <c r="A14" s="6">
        <v>325</v>
      </c>
      <c r="B14" s="6" t="s">
        <v>17</v>
      </c>
      <c r="C14" s="6">
        <v>0</v>
      </c>
      <c r="D14" s="6">
        <v>0</v>
      </c>
      <c r="E14" s="6">
        <v>0</v>
      </c>
      <c r="F14" s="7" t="s">
        <v>14</v>
      </c>
      <c r="G14" s="11" t="s">
        <v>18</v>
      </c>
      <c r="H14" s="11" t="s">
        <v>18</v>
      </c>
      <c r="I14" s="12" t="s">
        <v>19</v>
      </c>
      <c r="J14" s="12" t="s">
        <v>19</v>
      </c>
      <c r="K14" s="12" t="s">
        <v>18</v>
      </c>
    </row>
    <row r="15" spans="1:11" x14ac:dyDescent="0.3">
      <c r="A15" s="6">
        <v>326</v>
      </c>
      <c r="B15" s="6" t="s">
        <v>12</v>
      </c>
      <c r="C15" s="6">
        <v>95</v>
      </c>
      <c r="D15" s="6">
        <v>1</v>
      </c>
      <c r="E15" s="6" t="s">
        <v>13</v>
      </c>
      <c r="F15" s="7" t="s">
        <v>14</v>
      </c>
      <c r="G15" s="8" t="s">
        <v>15</v>
      </c>
      <c r="H15" s="9" t="s">
        <v>10</v>
      </c>
      <c r="I15" s="10" t="s">
        <v>16</v>
      </c>
      <c r="J15" s="10" t="s">
        <v>16</v>
      </c>
      <c r="K15" s="10" t="s">
        <v>10</v>
      </c>
    </row>
    <row r="16" spans="1:11" x14ac:dyDescent="0.3">
      <c r="A16" s="6">
        <v>326</v>
      </c>
      <c r="B16" s="6" t="s">
        <v>17</v>
      </c>
      <c r="C16" s="6">
        <v>0</v>
      </c>
      <c r="D16" s="6">
        <v>0</v>
      </c>
      <c r="E16" s="6">
        <v>0</v>
      </c>
      <c r="F16" s="7" t="s">
        <v>14</v>
      </c>
      <c r="G16" s="11" t="s">
        <v>18</v>
      </c>
      <c r="H16" s="11" t="s">
        <v>18</v>
      </c>
      <c r="I16" s="12" t="s">
        <v>19</v>
      </c>
      <c r="J16" s="12" t="s">
        <v>19</v>
      </c>
      <c r="K16" s="12" t="s">
        <v>18</v>
      </c>
    </row>
    <row r="17" spans="1:11" x14ac:dyDescent="0.3">
      <c r="A17" s="6">
        <v>328</v>
      </c>
      <c r="B17" s="6" t="s">
        <v>12</v>
      </c>
      <c r="C17" s="6">
        <v>75</v>
      </c>
      <c r="D17" s="6">
        <v>1</v>
      </c>
      <c r="E17" s="6" t="s">
        <v>13</v>
      </c>
      <c r="F17" s="7" t="s">
        <v>22</v>
      </c>
      <c r="G17" s="8" t="s">
        <v>15</v>
      </c>
      <c r="H17" s="9" t="s">
        <v>10</v>
      </c>
      <c r="I17" s="10" t="s">
        <v>16</v>
      </c>
      <c r="J17" s="10" t="s">
        <v>16</v>
      </c>
      <c r="K17" s="10" t="s">
        <v>10</v>
      </c>
    </row>
    <row r="18" spans="1:11" x14ac:dyDescent="0.3">
      <c r="A18" s="6">
        <v>328</v>
      </c>
      <c r="B18" s="6" t="s">
        <v>17</v>
      </c>
      <c r="C18" s="6">
        <v>0</v>
      </c>
      <c r="D18" s="6">
        <v>0</v>
      </c>
      <c r="E18" s="6">
        <v>0</v>
      </c>
      <c r="F18" s="7" t="s">
        <v>22</v>
      </c>
      <c r="G18" s="11" t="s">
        <v>18</v>
      </c>
      <c r="H18" s="11" t="s">
        <v>18</v>
      </c>
      <c r="I18" s="12" t="s">
        <v>19</v>
      </c>
      <c r="J18" s="12" t="s">
        <v>19</v>
      </c>
      <c r="K18" s="12" t="s">
        <v>18</v>
      </c>
    </row>
    <row r="19" spans="1:11" x14ac:dyDescent="0.3">
      <c r="A19" s="6">
        <v>331</v>
      </c>
      <c r="B19" s="6" t="s">
        <v>12</v>
      </c>
      <c r="C19" s="6">
        <v>65</v>
      </c>
      <c r="D19" s="6">
        <v>1</v>
      </c>
      <c r="E19" s="6" t="s">
        <v>20</v>
      </c>
      <c r="F19" s="7" t="s">
        <v>23</v>
      </c>
      <c r="G19" s="13" t="s">
        <v>21</v>
      </c>
      <c r="H19" s="9" t="s">
        <v>10</v>
      </c>
      <c r="I19" s="10" t="s">
        <v>16</v>
      </c>
      <c r="J19" s="10" t="s">
        <v>16</v>
      </c>
      <c r="K19" s="10" t="s">
        <v>10</v>
      </c>
    </row>
    <row r="20" spans="1:11" x14ac:dyDescent="0.3">
      <c r="A20" s="6">
        <v>331</v>
      </c>
      <c r="B20" s="6" t="s">
        <v>17</v>
      </c>
      <c r="C20" s="6">
        <v>0</v>
      </c>
      <c r="D20" s="6">
        <v>0</v>
      </c>
      <c r="E20" s="6">
        <v>0</v>
      </c>
      <c r="F20" s="7" t="s">
        <v>23</v>
      </c>
      <c r="G20" s="11" t="s">
        <v>18</v>
      </c>
      <c r="H20" s="11" t="s">
        <v>18</v>
      </c>
      <c r="I20" s="12" t="s">
        <v>19</v>
      </c>
      <c r="J20" s="12" t="s">
        <v>19</v>
      </c>
      <c r="K20" s="12" t="s">
        <v>18</v>
      </c>
    </row>
    <row r="21" spans="1:11" x14ac:dyDescent="0.3">
      <c r="A21" s="6">
        <v>332</v>
      </c>
      <c r="B21" s="6" t="s">
        <v>12</v>
      </c>
      <c r="C21" s="6">
        <v>60</v>
      </c>
      <c r="D21" s="6">
        <v>1</v>
      </c>
      <c r="E21" s="6" t="s">
        <v>13</v>
      </c>
      <c r="F21" s="7" t="s">
        <v>23</v>
      </c>
      <c r="G21" s="8" t="s">
        <v>15</v>
      </c>
      <c r="H21" s="9" t="s">
        <v>10</v>
      </c>
      <c r="I21" s="10" t="s">
        <v>16</v>
      </c>
      <c r="J21" s="10" t="s">
        <v>16</v>
      </c>
      <c r="K21" s="10" t="s">
        <v>10</v>
      </c>
    </row>
    <row r="22" spans="1:11" x14ac:dyDescent="0.3">
      <c r="A22" s="6">
        <v>332</v>
      </c>
      <c r="B22" s="6" t="s">
        <v>17</v>
      </c>
      <c r="C22" s="6">
        <v>0</v>
      </c>
      <c r="D22" s="6">
        <v>0</v>
      </c>
      <c r="E22" s="6">
        <v>0</v>
      </c>
      <c r="F22" s="7" t="s">
        <v>23</v>
      </c>
      <c r="G22" s="11" t="s">
        <v>18</v>
      </c>
      <c r="H22" s="11" t="s">
        <v>18</v>
      </c>
      <c r="I22" s="12" t="s">
        <v>19</v>
      </c>
      <c r="J22" s="12" t="s">
        <v>19</v>
      </c>
      <c r="K22" s="12" t="s">
        <v>18</v>
      </c>
    </row>
    <row r="23" spans="1:11" x14ac:dyDescent="0.3">
      <c r="A23" s="6">
        <v>334</v>
      </c>
      <c r="B23" s="6" t="s">
        <v>12</v>
      </c>
      <c r="C23" s="6">
        <v>90</v>
      </c>
      <c r="D23" s="6">
        <v>1</v>
      </c>
      <c r="E23" s="6" t="s">
        <v>20</v>
      </c>
      <c r="F23" s="7" t="s">
        <v>24</v>
      </c>
      <c r="G23" s="13" t="s">
        <v>21</v>
      </c>
      <c r="H23" s="9" t="s">
        <v>10</v>
      </c>
      <c r="I23" s="10" t="s">
        <v>16</v>
      </c>
      <c r="J23" s="10" t="s">
        <v>16</v>
      </c>
      <c r="K23" s="10" t="s">
        <v>10</v>
      </c>
    </row>
    <row r="24" spans="1:11" x14ac:dyDescent="0.3">
      <c r="A24" s="6">
        <v>334</v>
      </c>
      <c r="B24" s="6" t="s">
        <v>17</v>
      </c>
      <c r="C24" s="6">
        <v>0</v>
      </c>
      <c r="D24" s="6">
        <v>0</v>
      </c>
      <c r="E24" s="6">
        <v>0</v>
      </c>
      <c r="F24" s="7" t="s">
        <v>24</v>
      </c>
      <c r="G24" s="11" t="s">
        <v>18</v>
      </c>
      <c r="H24" s="11" t="s">
        <v>18</v>
      </c>
      <c r="I24" s="12" t="s">
        <v>19</v>
      </c>
      <c r="J24" s="12" t="s">
        <v>19</v>
      </c>
      <c r="K24" s="12" t="s">
        <v>18</v>
      </c>
    </row>
    <row r="25" spans="1:11" x14ac:dyDescent="0.3">
      <c r="A25" s="6">
        <v>336</v>
      </c>
      <c r="B25" s="6" t="s">
        <v>12</v>
      </c>
      <c r="C25" s="6">
        <v>90</v>
      </c>
      <c r="D25" s="6">
        <v>1</v>
      </c>
      <c r="E25" s="6" t="s">
        <v>20</v>
      </c>
      <c r="F25" s="7" t="s">
        <v>24</v>
      </c>
      <c r="G25" s="13" t="s">
        <v>21</v>
      </c>
      <c r="H25" s="9" t="s">
        <v>10</v>
      </c>
      <c r="I25" s="10" t="s">
        <v>16</v>
      </c>
      <c r="J25" s="10" t="s">
        <v>16</v>
      </c>
      <c r="K25" s="10" t="s">
        <v>10</v>
      </c>
    </row>
    <row r="26" spans="1:11" x14ac:dyDescent="0.3">
      <c r="A26" s="6">
        <v>336</v>
      </c>
      <c r="B26" s="6" t="s">
        <v>17</v>
      </c>
      <c r="C26" s="6">
        <v>0</v>
      </c>
      <c r="D26" s="6">
        <v>0</v>
      </c>
      <c r="E26" s="6">
        <v>0</v>
      </c>
      <c r="F26" s="7" t="s">
        <v>24</v>
      </c>
      <c r="G26" s="11" t="s">
        <v>18</v>
      </c>
      <c r="H26" s="11" t="s">
        <v>18</v>
      </c>
      <c r="I26" s="12" t="s">
        <v>19</v>
      </c>
      <c r="J26" s="12" t="s">
        <v>19</v>
      </c>
      <c r="K26" s="12" t="s">
        <v>18</v>
      </c>
    </row>
    <row r="27" spans="1:11" x14ac:dyDescent="0.3">
      <c r="A27" s="6">
        <v>338</v>
      </c>
      <c r="B27" s="6" t="s">
        <v>12</v>
      </c>
      <c r="C27" s="6">
        <v>80</v>
      </c>
      <c r="D27" s="6">
        <v>1</v>
      </c>
      <c r="E27" s="6" t="s">
        <v>13</v>
      </c>
      <c r="F27" s="7" t="s">
        <v>23</v>
      </c>
      <c r="G27" s="8" t="s">
        <v>15</v>
      </c>
      <c r="H27" s="9" t="s">
        <v>10</v>
      </c>
      <c r="I27" s="10" t="s">
        <v>16</v>
      </c>
      <c r="J27" s="10" t="s">
        <v>16</v>
      </c>
      <c r="K27" s="10" t="s">
        <v>10</v>
      </c>
    </row>
    <row r="28" spans="1:11" x14ac:dyDescent="0.3">
      <c r="A28" s="6">
        <v>338</v>
      </c>
      <c r="B28" s="6" t="s">
        <v>17</v>
      </c>
      <c r="C28" s="6">
        <v>0</v>
      </c>
      <c r="D28" s="6">
        <v>0</v>
      </c>
      <c r="E28" s="6">
        <v>0</v>
      </c>
      <c r="F28" s="7" t="s">
        <v>23</v>
      </c>
      <c r="G28" s="11" t="s">
        <v>18</v>
      </c>
      <c r="H28" s="11" t="s">
        <v>18</v>
      </c>
      <c r="I28" s="12" t="s">
        <v>19</v>
      </c>
      <c r="J28" s="12" t="s">
        <v>19</v>
      </c>
      <c r="K28" s="12" t="s">
        <v>18</v>
      </c>
    </row>
    <row r="29" spans="1:11" x14ac:dyDescent="0.3">
      <c r="A29" s="6">
        <v>339</v>
      </c>
      <c r="B29" s="6" t="s">
        <v>12</v>
      </c>
      <c r="C29" s="6">
        <v>90</v>
      </c>
      <c r="D29" s="6">
        <v>1</v>
      </c>
      <c r="E29" s="6" t="s">
        <v>13</v>
      </c>
      <c r="F29" s="7" t="s">
        <v>23</v>
      </c>
      <c r="G29" s="8" t="s">
        <v>15</v>
      </c>
      <c r="H29" s="9" t="s">
        <v>10</v>
      </c>
      <c r="I29" s="10" t="s">
        <v>16</v>
      </c>
      <c r="J29" s="10" t="s">
        <v>16</v>
      </c>
      <c r="K29" s="10" t="s">
        <v>10</v>
      </c>
    </row>
    <row r="30" spans="1:11" x14ac:dyDescent="0.3">
      <c r="A30" s="6">
        <v>339</v>
      </c>
      <c r="B30" s="6" t="s">
        <v>17</v>
      </c>
      <c r="C30" s="6">
        <v>0</v>
      </c>
      <c r="D30" s="6">
        <v>0</v>
      </c>
      <c r="E30" s="6">
        <v>0</v>
      </c>
      <c r="F30" s="7" t="s">
        <v>23</v>
      </c>
      <c r="G30" s="11" t="s">
        <v>18</v>
      </c>
      <c r="H30" s="11" t="s">
        <v>18</v>
      </c>
      <c r="I30" s="12" t="s">
        <v>19</v>
      </c>
      <c r="J30" s="12" t="s">
        <v>19</v>
      </c>
      <c r="K30" s="12" t="s">
        <v>18</v>
      </c>
    </row>
    <row r="31" spans="1:11" x14ac:dyDescent="0.3">
      <c r="A31" s="6" t="s">
        <v>25</v>
      </c>
      <c r="B31" s="6" t="s">
        <v>12</v>
      </c>
      <c r="C31" s="6">
        <v>10</v>
      </c>
      <c r="D31" s="6">
        <v>1</v>
      </c>
      <c r="E31" s="6" t="s">
        <v>20</v>
      </c>
      <c r="F31" s="7" t="s">
        <v>26</v>
      </c>
      <c r="G31" s="14" t="s">
        <v>27</v>
      </c>
      <c r="H31" s="9" t="s">
        <v>10</v>
      </c>
      <c r="I31" s="10" t="s">
        <v>16</v>
      </c>
      <c r="J31" s="12" t="s">
        <v>19</v>
      </c>
      <c r="K31" s="12" t="s">
        <v>18</v>
      </c>
    </row>
    <row r="32" spans="1:11" x14ac:dyDescent="0.3">
      <c r="A32" s="6" t="s">
        <v>28</v>
      </c>
      <c r="B32" s="6" t="s">
        <v>17</v>
      </c>
      <c r="C32" s="6">
        <v>0</v>
      </c>
      <c r="D32" s="6">
        <v>0</v>
      </c>
      <c r="E32" s="6">
        <v>0</v>
      </c>
      <c r="F32" s="7" t="s">
        <v>26</v>
      </c>
      <c r="G32" s="11" t="s">
        <v>18</v>
      </c>
      <c r="H32" s="11" t="s">
        <v>18</v>
      </c>
      <c r="I32" s="12" t="s">
        <v>19</v>
      </c>
      <c r="J32" s="12" t="s">
        <v>19</v>
      </c>
      <c r="K32" s="12" t="s">
        <v>18</v>
      </c>
    </row>
    <row r="33" spans="1:11" x14ac:dyDescent="0.3">
      <c r="A33" s="6">
        <v>340</v>
      </c>
      <c r="B33" s="6" t="s">
        <v>12</v>
      </c>
      <c r="C33" s="6">
        <v>85</v>
      </c>
      <c r="D33" s="6">
        <v>1</v>
      </c>
      <c r="E33" s="6" t="s">
        <v>20</v>
      </c>
      <c r="F33" s="7" t="s">
        <v>29</v>
      </c>
      <c r="G33" s="13" t="s">
        <v>21</v>
      </c>
      <c r="H33" s="9" t="s">
        <v>10</v>
      </c>
      <c r="I33" s="10" t="s">
        <v>16</v>
      </c>
      <c r="J33" s="10" t="s">
        <v>16</v>
      </c>
      <c r="K33" s="10" t="s">
        <v>10</v>
      </c>
    </row>
    <row r="34" spans="1:11" x14ac:dyDescent="0.3">
      <c r="A34" s="6">
        <v>340</v>
      </c>
      <c r="B34" s="6" t="s">
        <v>17</v>
      </c>
      <c r="C34" s="6">
        <v>0</v>
      </c>
      <c r="D34" s="6">
        <v>0</v>
      </c>
      <c r="E34" s="6">
        <v>0</v>
      </c>
      <c r="F34" s="7" t="s">
        <v>29</v>
      </c>
      <c r="G34" s="11" t="s">
        <v>18</v>
      </c>
      <c r="H34" s="11" t="s">
        <v>18</v>
      </c>
      <c r="I34" s="12" t="s">
        <v>19</v>
      </c>
      <c r="J34" s="12" t="s">
        <v>19</v>
      </c>
      <c r="K34" s="12" t="s">
        <v>18</v>
      </c>
    </row>
    <row r="35" spans="1:11" x14ac:dyDescent="0.3">
      <c r="A35" s="6">
        <v>341</v>
      </c>
      <c r="B35" s="6" t="s">
        <v>12</v>
      </c>
      <c r="C35" s="6">
        <v>80</v>
      </c>
      <c r="D35" s="6">
        <v>1</v>
      </c>
      <c r="E35" s="6" t="s">
        <v>20</v>
      </c>
      <c r="F35" s="7" t="s">
        <v>30</v>
      </c>
      <c r="G35" s="13" t="s">
        <v>21</v>
      </c>
      <c r="H35" s="9" t="s">
        <v>10</v>
      </c>
      <c r="I35" s="10" t="s">
        <v>16</v>
      </c>
      <c r="J35" s="10" t="s">
        <v>16</v>
      </c>
      <c r="K35" s="10" t="s">
        <v>10</v>
      </c>
    </row>
    <row r="36" spans="1:11" x14ac:dyDescent="0.3">
      <c r="A36" s="6">
        <v>341</v>
      </c>
      <c r="B36" s="6" t="s">
        <v>17</v>
      </c>
      <c r="C36" s="6">
        <v>0</v>
      </c>
      <c r="D36" s="6">
        <v>0</v>
      </c>
      <c r="E36" s="6">
        <v>0</v>
      </c>
      <c r="F36" s="7" t="s">
        <v>30</v>
      </c>
      <c r="G36" s="11" t="s">
        <v>18</v>
      </c>
      <c r="H36" s="11" t="s">
        <v>18</v>
      </c>
      <c r="I36" s="12" t="s">
        <v>19</v>
      </c>
      <c r="J36" s="12" t="s">
        <v>19</v>
      </c>
      <c r="K36" s="12" t="s">
        <v>18</v>
      </c>
    </row>
    <row r="37" spans="1:11" x14ac:dyDescent="0.3">
      <c r="A37" s="6">
        <v>343</v>
      </c>
      <c r="B37" s="6" t="s">
        <v>12</v>
      </c>
      <c r="C37" s="6">
        <v>30</v>
      </c>
      <c r="D37" s="6">
        <v>1</v>
      </c>
      <c r="E37" s="6" t="s">
        <v>13</v>
      </c>
      <c r="F37" s="7" t="s">
        <v>31</v>
      </c>
      <c r="G37" s="8" t="s">
        <v>15</v>
      </c>
      <c r="H37" s="9" t="s">
        <v>10</v>
      </c>
      <c r="I37" s="10" t="s">
        <v>16</v>
      </c>
      <c r="J37" s="10" t="s">
        <v>19</v>
      </c>
      <c r="K37" s="10" t="s">
        <v>10</v>
      </c>
    </row>
    <row r="38" spans="1:11" x14ac:dyDescent="0.3">
      <c r="A38" s="6">
        <v>343</v>
      </c>
      <c r="B38" s="6" t="s">
        <v>17</v>
      </c>
      <c r="C38" s="6">
        <v>0</v>
      </c>
      <c r="D38" s="6">
        <v>0</v>
      </c>
      <c r="E38" s="6">
        <v>0</v>
      </c>
      <c r="F38" s="7" t="s">
        <v>31</v>
      </c>
      <c r="G38" s="11" t="s">
        <v>18</v>
      </c>
      <c r="H38" s="11" t="s">
        <v>18</v>
      </c>
      <c r="I38" s="12" t="s">
        <v>19</v>
      </c>
      <c r="J38" s="12" t="s">
        <v>19</v>
      </c>
      <c r="K38" s="12" t="s">
        <v>18</v>
      </c>
    </row>
    <row r="39" spans="1:11" x14ac:dyDescent="0.3">
      <c r="A39" s="6">
        <v>344</v>
      </c>
      <c r="B39" s="6" t="s">
        <v>12</v>
      </c>
      <c r="C39" s="6">
        <v>55</v>
      </c>
      <c r="D39" s="6">
        <v>1</v>
      </c>
      <c r="E39" s="6" t="s">
        <v>20</v>
      </c>
      <c r="F39" s="7" t="s">
        <v>31</v>
      </c>
      <c r="G39" s="13" t="s">
        <v>21</v>
      </c>
      <c r="H39" s="9" t="s">
        <v>10</v>
      </c>
      <c r="I39" s="10" t="s">
        <v>16</v>
      </c>
      <c r="J39" s="10" t="s">
        <v>16</v>
      </c>
      <c r="K39" s="10" t="s">
        <v>10</v>
      </c>
    </row>
    <row r="40" spans="1:11" x14ac:dyDescent="0.3">
      <c r="A40" s="6">
        <v>344</v>
      </c>
      <c r="B40" s="6" t="s">
        <v>17</v>
      </c>
      <c r="C40" s="6">
        <v>0</v>
      </c>
      <c r="D40" s="6">
        <v>0</v>
      </c>
      <c r="E40" s="6">
        <v>0</v>
      </c>
      <c r="F40" s="7" t="s">
        <v>31</v>
      </c>
      <c r="G40" s="11" t="s">
        <v>18</v>
      </c>
      <c r="H40" s="11" t="s">
        <v>18</v>
      </c>
      <c r="I40" s="12" t="s">
        <v>19</v>
      </c>
      <c r="J40" s="12" t="s">
        <v>19</v>
      </c>
      <c r="K40" s="12" t="s">
        <v>18</v>
      </c>
    </row>
    <row r="41" spans="1:11" x14ac:dyDescent="0.3">
      <c r="A41" s="6">
        <v>354</v>
      </c>
      <c r="B41" s="6" t="s">
        <v>12</v>
      </c>
      <c r="C41" s="6">
        <v>50</v>
      </c>
      <c r="D41" s="6">
        <v>1</v>
      </c>
      <c r="E41" s="6" t="s">
        <v>20</v>
      </c>
      <c r="F41" s="7" t="s">
        <v>32</v>
      </c>
      <c r="G41" s="13" t="s">
        <v>21</v>
      </c>
      <c r="H41" s="9" t="s">
        <v>10</v>
      </c>
      <c r="I41" s="10" t="s">
        <v>16</v>
      </c>
      <c r="J41" s="10" t="s">
        <v>16</v>
      </c>
      <c r="K41" s="10" t="s">
        <v>10</v>
      </c>
    </row>
    <row r="42" spans="1:11" x14ac:dyDescent="0.3">
      <c r="A42" s="6">
        <v>354</v>
      </c>
      <c r="B42" s="6" t="s">
        <v>17</v>
      </c>
      <c r="C42" s="6">
        <v>0</v>
      </c>
      <c r="D42" s="6">
        <v>0</v>
      </c>
      <c r="E42" s="6">
        <v>0</v>
      </c>
      <c r="F42" s="7" t="s">
        <v>32</v>
      </c>
      <c r="G42" s="11" t="s">
        <v>18</v>
      </c>
      <c r="H42" s="11" t="s">
        <v>18</v>
      </c>
      <c r="I42" s="12" t="s">
        <v>19</v>
      </c>
      <c r="J42" s="12" t="s">
        <v>19</v>
      </c>
      <c r="K42" s="12" t="s">
        <v>18</v>
      </c>
    </row>
    <row r="43" spans="1:11" x14ac:dyDescent="0.3">
      <c r="A43" s="6">
        <v>361</v>
      </c>
      <c r="B43" s="6" t="s">
        <v>12</v>
      </c>
      <c r="C43" s="6">
        <v>50</v>
      </c>
      <c r="D43" s="6">
        <v>1</v>
      </c>
      <c r="E43" s="6" t="s">
        <v>20</v>
      </c>
      <c r="F43" s="7" t="s">
        <v>33</v>
      </c>
      <c r="G43" s="13" t="s">
        <v>21</v>
      </c>
      <c r="H43" s="9" t="s">
        <v>10</v>
      </c>
      <c r="I43" s="10" t="s">
        <v>16</v>
      </c>
      <c r="J43" s="10" t="s">
        <v>16</v>
      </c>
      <c r="K43" s="10" t="s">
        <v>10</v>
      </c>
    </row>
    <row r="44" spans="1:11" x14ac:dyDescent="0.3">
      <c r="A44" s="6">
        <v>361</v>
      </c>
      <c r="B44" s="6" t="s">
        <v>17</v>
      </c>
      <c r="C44" s="6">
        <v>0</v>
      </c>
      <c r="D44" s="6">
        <v>0</v>
      </c>
      <c r="E44" s="6">
        <v>0</v>
      </c>
      <c r="F44" s="7" t="s">
        <v>33</v>
      </c>
      <c r="G44" s="11" t="s">
        <v>18</v>
      </c>
      <c r="H44" s="11" t="s">
        <v>18</v>
      </c>
      <c r="I44" s="12" t="s">
        <v>19</v>
      </c>
      <c r="J44" s="12" t="s">
        <v>19</v>
      </c>
      <c r="K44" s="12" t="s">
        <v>18</v>
      </c>
    </row>
    <row r="45" spans="1:11" x14ac:dyDescent="0.3">
      <c r="A45" s="6" t="s">
        <v>34</v>
      </c>
      <c r="B45" s="6" t="s">
        <v>12</v>
      </c>
      <c r="C45" s="6">
        <v>90</v>
      </c>
      <c r="D45" s="6">
        <v>1</v>
      </c>
      <c r="E45" s="6" t="s">
        <v>20</v>
      </c>
      <c r="F45" s="7" t="s">
        <v>35</v>
      </c>
      <c r="G45" s="13" t="s">
        <v>21</v>
      </c>
      <c r="H45" s="9" t="s">
        <v>10</v>
      </c>
      <c r="I45" s="10" t="s">
        <v>16</v>
      </c>
      <c r="J45" s="10" t="s">
        <v>16</v>
      </c>
      <c r="K45" s="10" t="s">
        <v>10</v>
      </c>
    </row>
    <row r="46" spans="1:11" x14ac:dyDescent="0.3">
      <c r="A46" s="6" t="s">
        <v>36</v>
      </c>
      <c r="B46" s="6" t="s">
        <v>17</v>
      </c>
      <c r="C46" s="6">
        <v>0</v>
      </c>
      <c r="D46" s="6">
        <v>0</v>
      </c>
      <c r="E46" s="6">
        <v>0</v>
      </c>
      <c r="F46" s="7" t="s">
        <v>35</v>
      </c>
      <c r="G46" s="11" t="s">
        <v>18</v>
      </c>
      <c r="H46" s="11" t="s">
        <v>18</v>
      </c>
      <c r="I46" s="12" t="s">
        <v>19</v>
      </c>
      <c r="J46" s="12" t="s">
        <v>19</v>
      </c>
      <c r="K46" s="12" t="s">
        <v>18</v>
      </c>
    </row>
    <row r="47" spans="1:11" x14ac:dyDescent="0.3">
      <c r="A47" s="6">
        <v>364</v>
      </c>
      <c r="B47" s="6" t="s">
        <v>12</v>
      </c>
      <c r="C47" s="6">
        <v>85</v>
      </c>
      <c r="D47" s="6">
        <v>1</v>
      </c>
      <c r="E47" s="6" t="s">
        <v>20</v>
      </c>
      <c r="F47" s="7" t="s">
        <v>35</v>
      </c>
      <c r="G47" s="13" t="s">
        <v>21</v>
      </c>
      <c r="H47" s="9" t="s">
        <v>10</v>
      </c>
      <c r="I47" s="10" t="s">
        <v>16</v>
      </c>
      <c r="J47" s="10" t="s">
        <v>16</v>
      </c>
      <c r="K47" s="10" t="s">
        <v>10</v>
      </c>
    </row>
    <row r="48" spans="1:11" x14ac:dyDescent="0.3">
      <c r="A48" s="6">
        <v>364</v>
      </c>
      <c r="B48" s="6" t="s">
        <v>17</v>
      </c>
      <c r="C48" s="6">
        <v>0</v>
      </c>
      <c r="D48" s="6">
        <v>0</v>
      </c>
      <c r="E48" s="6">
        <v>0</v>
      </c>
      <c r="F48" s="7" t="s">
        <v>35</v>
      </c>
      <c r="G48" s="11" t="s">
        <v>18</v>
      </c>
      <c r="H48" s="11" t="s">
        <v>18</v>
      </c>
      <c r="I48" s="12" t="s">
        <v>19</v>
      </c>
      <c r="J48" s="12" t="s">
        <v>19</v>
      </c>
      <c r="K48" s="12" t="s">
        <v>18</v>
      </c>
    </row>
    <row r="49" spans="1:12" x14ac:dyDescent="0.3">
      <c r="A49" s="6">
        <v>365</v>
      </c>
      <c r="B49" s="6" t="s">
        <v>12</v>
      </c>
      <c r="C49" s="6">
        <v>85</v>
      </c>
      <c r="D49" s="6">
        <v>1</v>
      </c>
      <c r="E49" s="6" t="s">
        <v>20</v>
      </c>
      <c r="F49" s="7" t="s">
        <v>37</v>
      </c>
      <c r="G49" s="13" t="s">
        <v>21</v>
      </c>
      <c r="H49" s="9" t="s">
        <v>10</v>
      </c>
      <c r="I49" s="10" t="s">
        <v>16</v>
      </c>
      <c r="J49" s="10" t="s">
        <v>16</v>
      </c>
      <c r="K49" s="10" t="s">
        <v>10</v>
      </c>
    </row>
    <row r="50" spans="1:12" x14ac:dyDescent="0.3">
      <c r="A50" s="6">
        <v>365</v>
      </c>
      <c r="B50" s="6" t="s">
        <v>17</v>
      </c>
      <c r="C50" s="6">
        <v>0</v>
      </c>
      <c r="D50" s="6">
        <v>0</v>
      </c>
      <c r="E50" s="6">
        <v>0</v>
      </c>
      <c r="F50" s="7" t="s">
        <v>37</v>
      </c>
      <c r="G50" s="11" t="s">
        <v>18</v>
      </c>
      <c r="H50" s="11" t="s">
        <v>18</v>
      </c>
      <c r="I50" s="12" t="s">
        <v>19</v>
      </c>
      <c r="J50" s="12" t="s">
        <v>19</v>
      </c>
      <c r="K50" s="12" t="s">
        <v>18</v>
      </c>
    </row>
    <row r="51" spans="1:12" x14ac:dyDescent="0.3">
      <c r="A51" s="6">
        <v>372</v>
      </c>
      <c r="B51" s="6" t="s">
        <v>12</v>
      </c>
      <c r="C51" s="6">
        <v>90</v>
      </c>
      <c r="D51" s="6">
        <v>1</v>
      </c>
      <c r="E51" s="6" t="s">
        <v>20</v>
      </c>
      <c r="F51" s="7" t="s">
        <v>38</v>
      </c>
      <c r="G51" s="13" t="s">
        <v>21</v>
      </c>
      <c r="H51" s="9" t="s">
        <v>10</v>
      </c>
      <c r="I51" s="10" t="s">
        <v>16</v>
      </c>
      <c r="J51" s="10" t="s">
        <v>16</v>
      </c>
      <c r="K51" s="10" t="s">
        <v>10</v>
      </c>
    </row>
    <row r="52" spans="1:12" x14ac:dyDescent="0.3">
      <c r="A52" s="6">
        <v>372</v>
      </c>
      <c r="B52" s="6" t="s">
        <v>17</v>
      </c>
      <c r="C52" s="6">
        <v>0</v>
      </c>
      <c r="D52" s="6">
        <v>0</v>
      </c>
      <c r="E52" s="6">
        <v>0</v>
      </c>
      <c r="F52" s="7" t="s">
        <v>38</v>
      </c>
      <c r="G52" s="11" t="s">
        <v>18</v>
      </c>
      <c r="H52" s="11" t="s">
        <v>18</v>
      </c>
      <c r="I52" s="12" t="s">
        <v>19</v>
      </c>
      <c r="J52" s="12" t="s">
        <v>19</v>
      </c>
      <c r="K52" s="12" t="s">
        <v>18</v>
      </c>
    </row>
    <row r="53" spans="1:12" x14ac:dyDescent="0.3">
      <c r="A53" s="6">
        <v>375</v>
      </c>
      <c r="B53" s="6" t="s">
        <v>12</v>
      </c>
      <c r="C53" s="6">
        <v>60</v>
      </c>
      <c r="D53" s="6">
        <v>1</v>
      </c>
      <c r="E53" s="6" t="s">
        <v>20</v>
      </c>
      <c r="F53" s="7" t="s">
        <v>39</v>
      </c>
      <c r="G53" s="13" t="s">
        <v>21</v>
      </c>
      <c r="H53" s="9" t="s">
        <v>10</v>
      </c>
      <c r="I53" s="10" t="s">
        <v>16</v>
      </c>
      <c r="J53" s="10" t="s">
        <v>16</v>
      </c>
      <c r="K53" s="10" t="s">
        <v>10</v>
      </c>
    </row>
    <row r="54" spans="1:12" x14ac:dyDescent="0.3">
      <c r="A54" s="6">
        <v>375</v>
      </c>
      <c r="B54" s="6" t="s">
        <v>17</v>
      </c>
      <c r="C54" s="6">
        <v>0</v>
      </c>
      <c r="D54" s="6">
        <v>0</v>
      </c>
      <c r="E54" s="6">
        <v>0</v>
      </c>
      <c r="F54" s="7" t="s">
        <v>39</v>
      </c>
      <c r="G54" s="11" t="s">
        <v>18</v>
      </c>
      <c r="H54" s="11" t="s">
        <v>18</v>
      </c>
      <c r="I54" s="12" t="s">
        <v>19</v>
      </c>
      <c r="J54" s="12" t="s">
        <v>19</v>
      </c>
      <c r="K54" s="12" t="s">
        <v>18</v>
      </c>
    </row>
    <row r="55" spans="1:12" x14ac:dyDescent="0.3">
      <c r="A55" s="6" t="s">
        <v>40</v>
      </c>
      <c r="B55" s="6" t="s">
        <v>12</v>
      </c>
      <c r="C55" s="6">
        <v>10</v>
      </c>
      <c r="D55" s="6">
        <v>1</v>
      </c>
      <c r="E55" s="6" t="s">
        <v>20</v>
      </c>
      <c r="F55" s="7" t="s">
        <v>41</v>
      </c>
      <c r="G55" s="14" t="s">
        <v>27</v>
      </c>
      <c r="H55" s="9" t="s">
        <v>10</v>
      </c>
      <c r="I55" s="10" t="s">
        <v>19</v>
      </c>
      <c r="J55" s="12" t="s">
        <v>19</v>
      </c>
      <c r="K55" s="12" t="s">
        <v>18</v>
      </c>
    </row>
    <row r="56" spans="1:12" x14ac:dyDescent="0.3">
      <c r="A56" s="6" t="s">
        <v>42</v>
      </c>
      <c r="B56" s="6" t="s">
        <v>17</v>
      </c>
      <c r="C56" s="6">
        <v>0</v>
      </c>
      <c r="D56" s="6">
        <v>0</v>
      </c>
      <c r="E56" s="6">
        <v>0</v>
      </c>
      <c r="F56" s="7" t="s">
        <v>41</v>
      </c>
      <c r="G56" s="11" t="s">
        <v>18</v>
      </c>
      <c r="H56" s="11" t="s">
        <v>18</v>
      </c>
      <c r="I56" s="12" t="s">
        <v>19</v>
      </c>
      <c r="J56" s="12" t="s">
        <v>19</v>
      </c>
      <c r="K56" s="12" t="s">
        <v>18</v>
      </c>
    </row>
    <row r="57" spans="1:12" x14ac:dyDescent="0.3">
      <c r="A57" s="6">
        <v>380</v>
      </c>
      <c r="B57" s="6" t="s">
        <v>12</v>
      </c>
      <c r="C57" s="6">
        <v>21</v>
      </c>
      <c r="D57" s="6">
        <v>1</v>
      </c>
      <c r="E57" s="6" t="s">
        <v>43</v>
      </c>
      <c r="F57" s="7" t="s">
        <v>39</v>
      </c>
      <c r="G57" s="14" t="s">
        <v>27</v>
      </c>
      <c r="H57" s="9" t="s">
        <v>10</v>
      </c>
      <c r="I57" s="10" t="s">
        <v>19</v>
      </c>
      <c r="J57" s="12" t="s">
        <v>19</v>
      </c>
      <c r="K57" s="12" t="s">
        <v>18</v>
      </c>
    </row>
    <row r="58" spans="1:12" x14ac:dyDescent="0.3">
      <c r="A58" s="6">
        <v>380</v>
      </c>
      <c r="B58" s="6" t="s">
        <v>17</v>
      </c>
      <c r="C58" s="6">
        <v>0</v>
      </c>
      <c r="D58" s="6">
        <v>0</v>
      </c>
      <c r="E58" s="6">
        <v>0</v>
      </c>
      <c r="F58" s="7" t="s">
        <v>39</v>
      </c>
      <c r="G58" s="11" t="s">
        <v>18</v>
      </c>
      <c r="H58" s="11" t="s">
        <v>18</v>
      </c>
      <c r="I58" s="12" t="s">
        <v>19</v>
      </c>
      <c r="J58" s="12" t="s">
        <v>19</v>
      </c>
      <c r="K58" s="12" t="s">
        <v>18</v>
      </c>
    </row>
    <row r="59" spans="1:12" x14ac:dyDescent="0.3">
      <c r="A59" s="15">
        <v>401</v>
      </c>
      <c r="B59" s="15" t="s">
        <v>12</v>
      </c>
      <c r="C59" s="15">
        <v>40</v>
      </c>
      <c r="D59" s="15">
        <v>1</v>
      </c>
      <c r="E59" s="15" t="s">
        <v>20</v>
      </c>
      <c r="F59" s="16" t="s">
        <v>44</v>
      </c>
      <c r="G59" s="17" t="s">
        <v>21</v>
      </c>
      <c r="H59" s="18" t="s">
        <v>10</v>
      </c>
      <c r="I59" s="19" t="s">
        <v>16</v>
      </c>
      <c r="J59" s="20" t="s">
        <v>19</v>
      </c>
      <c r="K59" s="20" t="s">
        <v>18</v>
      </c>
    </row>
    <row r="60" spans="1:12" ht="17.25" thickBot="1" x14ac:dyDescent="0.35">
      <c r="A60" s="21">
        <v>401</v>
      </c>
      <c r="B60" s="21" t="s">
        <v>17</v>
      </c>
      <c r="C60" s="21">
        <v>0</v>
      </c>
      <c r="D60" s="21">
        <v>0</v>
      </c>
      <c r="E60" s="21">
        <v>0</v>
      </c>
      <c r="F60" s="22" t="s">
        <v>44</v>
      </c>
      <c r="G60" s="23" t="s">
        <v>18</v>
      </c>
      <c r="H60" s="23" t="s">
        <v>18</v>
      </c>
      <c r="I60" s="24" t="s">
        <v>19</v>
      </c>
      <c r="J60" s="24" t="s">
        <v>19</v>
      </c>
      <c r="K60" s="24" t="s">
        <v>18</v>
      </c>
    </row>
    <row r="61" spans="1:12" x14ac:dyDescent="0.3">
      <c r="A61" s="25" t="s">
        <v>45</v>
      </c>
      <c r="B61" s="25"/>
      <c r="C61" s="26">
        <f>AVERAGE(C3:C60)</f>
        <v>34.586206896551722</v>
      </c>
      <c r="D61" s="26">
        <f t="shared" ref="D61" si="0">AVERAGE(D3:D60)</f>
        <v>0.5</v>
      </c>
      <c r="E61" s="26"/>
      <c r="F61" s="27"/>
      <c r="G61" s="1" t="s">
        <v>46</v>
      </c>
      <c r="H61" s="28">
        <f>COUNTIF(H3:H60, "Reef")</f>
        <v>29</v>
      </c>
      <c r="I61" s="28">
        <f>COUNTIF(I3:I60, "Yes")</f>
        <v>27</v>
      </c>
      <c r="J61" s="28">
        <f>COUNTIF(J3:J60, "Yes")</f>
        <v>24</v>
      </c>
      <c r="K61" s="28">
        <f t="shared" ref="K61" si="1">COUNTIF(K3:K60, "Reef")</f>
        <v>25</v>
      </c>
    </row>
    <row r="62" spans="1:12" ht="17.25" thickBot="1" x14ac:dyDescent="0.35">
      <c r="A62" s="21" t="s">
        <v>47</v>
      </c>
      <c r="B62" s="21"/>
      <c r="C62" s="29">
        <f>MAX(C3:C60)</f>
        <v>95</v>
      </c>
      <c r="D62" s="29">
        <f t="shared" ref="D62" si="2">MAX(D3:D60)</f>
        <v>1</v>
      </c>
      <c r="E62" s="29"/>
      <c r="F62" s="22"/>
      <c r="G62" s="3" t="s">
        <v>48</v>
      </c>
      <c r="H62" s="30">
        <f>H61/58*100</f>
        <v>50</v>
      </c>
      <c r="I62" s="30">
        <f t="shared" ref="I62:K62" si="3">I61/58*100</f>
        <v>46.551724137931032</v>
      </c>
      <c r="J62" s="30">
        <f t="shared" si="3"/>
        <v>41.379310344827587</v>
      </c>
      <c r="K62" s="30">
        <f t="shared" si="3"/>
        <v>43.103448275862064</v>
      </c>
    </row>
    <row r="63" spans="1:12" ht="17.25" thickBot="1" x14ac:dyDescent="0.35"/>
    <row r="64" spans="1:12" x14ac:dyDescent="0.3">
      <c r="C64" s="31"/>
      <c r="G64" s="76" t="s">
        <v>7</v>
      </c>
      <c r="H64" s="32" t="s">
        <v>49</v>
      </c>
      <c r="I64" s="33" t="s">
        <v>50</v>
      </c>
      <c r="L64" s="34"/>
    </row>
    <row r="65" spans="3:12" x14ac:dyDescent="0.3">
      <c r="C65" s="31"/>
      <c r="G65" s="77" t="s">
        <v>18</v>
      </c>
      <c r="H65" s="35">
        <f>COUNTIF(G3:G60, "Not a Reef")</f>
        <v>29</v>
      </c>
      <c r="I65" s="36">
        <f>H65/H69*100</f>
        <v>50</v>
      </c>
      <c r="L65" s="34"/>
    </row>
    <row r="66" spans="3:12" x14ac:dyDescent="0.3">
      <c r="C66" s="31"/>
      <c r="G66" s="78" t="s">
        <v>27</v>
      </c>
      <c r="H66" s="35">
        <f>COUNTIF(G3:G60, "Low")</f>
        <v>3</v>
      </c>
      <c r="I66" s="36">
        <f>H66/H69*100</f>
        <v>5.1724137931034484</v>
      </c>
    </row>
    <row r="67" spans="3:12" x14ac:dyDescent="0.3">
      <c r="G67" s="79" t="s">
        <v>15</v>
      </c>
      <c r="H67" s="35">
        <f>COUNTIF(G3:G60, "Medium")</f>
        <v>10</v>
      </c>
      <c r="I67" s="36">
        <f>H67/H69*100</f>
        <v>17.241379310344829</v>
      </c>
    </row>
    <row r="68" spans="3:12" x14ac:dyDescent="0.3">
      <c r="G68" s="80" t="s">
        <v>21</v>
      </c>
      <c r="H68" s="35">
        <f>COUNTIF(G3:G60, "High")</f>
        <v>16</v>
      </c>
      <c r="I68" s="36">
        <f>H68/H69*100</f>
        <v>27.586206896551722</v>
      </c>
    </row>
    <row r="69" spans="3:12" ht="17.25" thickBot="1" x14ac:dyDescent="0.35">
      <c r="G69" s="81" t="s">
        <v>51</v>
      </c>
      <c r="H69" s="37">
        <f>SUM(H65:H68)</f>
        <v>58</v>
      </c>
      <c r="I69" s="38">
        <f>SUM(I65:I68)</f>
        <v>100</v>
      </c>
    </row>
    <row r="71" spans="3:12" x14ac:dyDescent="0.3">
      <c r="D71" s="2"/>
    </row>
  </sheetData>
  <mergeCells count="8">
    <mergeCell ref="G1:H1"/>
    <mergeCell ref="I1:K1"/>
    <mergeCell ref="A1:A2"/>
    <mergeCell ref="B1:B2"/>
    <mergeCell ref="C1:C2"/>
    <mergeCell ref="D1:D2"/>
    <mergeCell ref="E1:E2"/>
    <mergeCell ref="F1:F2"/>
  </mergeCells>
  <pageMargins left="0.7" right="0.7" top="0.75" bottom="0.75" header="0.3" footer="0.3"/>
</worksheet>
</file>

<file path=customXML/_rels/item.xml.rels>&#65279;<?xml version="1.0" encoding="utf-8"?><Relationships xmlns="http://schemas.openxmlformats.org/package/2006/relationships"><Relationship Type="http://schemas.openxmlformats.org/officeDocument/2006/relationships/customXmlProps" Target="/customXML/itemProps.xml" Id="Rd3c4172d526e4b2384ade4b889302c76" /></Relationships>
</file>

<file path=customXML/item.xml><?xml version="1.0" encoding="utf-8"?>
<metadata xmlns="http://www.objective.com/ecm/document/metadata/53D26341A57B383EE0540010E0463CCA" version="1.0.0">
  <systemFields>
    <field name="Objective-Id">
      <value order="0">A29345481</value>
    </field>
    <field name="Objective-Title">
      <value order="0">2020 - ScotMER - Publication - Sabellaria reef - Electronic Appendix 3 ROV Reefiness Assessment - 31 July 2020</value>
    </field>
    <field name="Objective-Description">
      <value order="0"/>
    </field>
    <field name="Objective-CreationStamp">
      <value order="0">2020-07-31T13:53:19Z</value>
    </field>
    <field name="Objective-IsApproved">
      <value order="0">false</value>
    </field>
    <field name="Objective-IsPublished">
      <value order="0">true</value>
    </field>
    <field name="Objective-DatePublished">
      <value order="0">2020-08-27T13:02:08Z</value>
    </field>
    <field name="Objective-ModificationStamp">
      <value order="0">2020-08-27T13:02:08Z</value>
    </field>
    <field name="Objective-Owner">
      <value order="0">Braithwaite J Janelle (U441979)</value>
    </field>
    <field name="Objective-Path">
      <value order="0">Objective Global Folder:SG File Plan:Agriculture, environment and natural resources:Marine environment:General:Advice and policy: Marine environment - general:Marine Planning and Policy: Scottish Marine Energy and Research (ScotMER): Policy Documents: 2020-2025</value>
    </field>
    <field name="Objective-Parent">
      <value order="0">Marine Planning and Policy: Scottish Marine Energy and Research (ScotMER): Policy Documents: 2020-2025</value>
    </field>
    <field name="Objective-State">
      <value order="0">Published</value>
    </field>
    <field name="Objective-VersionId">
      <value order="0">vA42675204</value>
    </field>
    <field name="Objective-Version">
      <value order="0">1.0</value>
    </field>
    <field name="Objective-VersionNumber">
      <value order="0">1</value>
    </field>
    <field name="Objective-VersionComment">
      <value order="0">First version</value>
    </field>
    <field name="Objective-FileNumber">
      <value order="0">POL/34630</value>
    </field>
    <field name="Objective-Classification">
      <value order="0">OFFICIAL</value>
    </field>
    <field name="Objective-Caveats">
      <value order="0">Caveat for access to SG Fileplan</value>
    </field>
  </systemFields>
  <catalogues>
    <catalogue name="Document Type Catalogue" type="type" ori="id:cA35">
      <field name="Objective-Date of Original">
        <value order="0"/>
      </field>
      <field name="Objective-Date Received">
        <value order="0"/>
      </field>
      <field name="Objective-SG Web Publication - Category">
        <value order="0"/>
      </field>
      <field name="Objective-SG Web Publication - Category 2 Classification">
        <value order="0"/>
      </field>
      <field name="Objective-Connect Creator">
        <value order="0"/>
      </field>
    </catalogue>
  </catalogues>
</metadata>
</file>

<file path=customXML/itemProps.xml><?xml version="1.0" encoding="utf-8"?>
<ds:datastoreItem xmlns:ds="http://schemas.openxmlformats.org/officeDocument/2006/customXml" ds:itemID="{5745109E-2DDF-40CB-AC2B-FF9B10C90820}">
  <ds:schemaRefs>
    <ds:schemaRef ds:uri="http://www.objective.com/ecm/document/metadata/53D26341A57B383EE0540010E0463CC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Reefiness Criteria</vt:lpstr>
      <vt:lpstr>All Images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2020-07-09T13:42:12Z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hecked by">
    <vt:lpwstr>32123</vt:lpwstr>
  </property>
  <property fmtid="{D5CDD505-2E9C-101B-9397-08002B2CF9AE}" pid="3" name="Objective-Id">
    <vt:lpwstr>A29345481</vt:lpwstr>
  </property>
  <property fmtid="{D5CDD505-2E9C-101B-9397-08002B2CF9AE}" pid="4" name="Objective-Title">
    <vt:lpwstr>2020 - ScotMER - Publication - Sabellaria reef - Electronic Appendix 3 ROV Reefiness Assessment - 31 July 2020</vt:lpwstr>
  </property>
  <property fmtid="{D5CDD505-2E9C-101B-9397-08002B2CF9AE}" pid="5" name="Objective-Description">
    <vt:lpwstr/>
  </property>
  <property fmtid="{D5CDD505-2E9C-101B-9397-08002B2CF9AE}" pid="6" name="Objective-CreationStamp">
    <vt:filetime>2020-07-31T13:53:19Z</vt:filetime>
  </property>
  <property fmtid="{D5CDD505-2E9C-101B-9397-08002B2CF9AE}" pid="7" name="Objective-IsApproved">
    <vt:bool>false</vt:bool>
  </property>
  <property fmtid="{D5CDD505-2E9C-101B-9397-08002B2CF9AE}" pid="8" name="Objective-IsPublished">
    <vt:bool>true</vt:bool>
  </property>
  <property fmtid="{D5CDD505-2E9C-101B-9397-08002B2CF9AE}" pid="9" name="Objective-DatePublished">
    <vt:filetime>2020-08-27T13:02:08Z</vt:filetime>
  </property>
  <property fmtid="{D5CDD505-2E9C-101B-9397-08002B2CF9AE}" pid="10" name="Objective-ModificationStamp">
    <vt:filetime>2020-08-27T13:02:08Z</vt:filetime>
  </property>
  <property fmtid="{D5CDD505-2E9C-101B-9397-08002B2CF9AE}" pid="11" name="Objective-Owner">
    <vt:lpwstr>Braithwaite J Janelle (U441979)</vt:lpwstr>
  </property>
  <property fmtid="{D5CDD505-2E9C-101B-9397-08002B2CF9AE}" pid="12" name="Objective-Path">
    <vt:lpwstr>Objective Global Folder:SG File Plan:Agriculture, environment and natural resources:Marine environment:General:Advice and policy: Marine environment - general:Marine Planning and Policy: Scottish Marine Energy and Research (ScotMER): Policy Documents: 2020-2025</vt:lpwstr>
  </property>
  <property fmtid="{D5CDD505-2E9C-101B-9397-08002B2CF9AE}" pid="13" name="Objective-Parent">
    <vt:lpwstr>Marine Planning and Policy: Scottish Marine Energy and Research (ScotMER): Policy Documents: 2020-2025</vt:lpwstr>
  </property>
  <property fmtid="{D5CDD505-2E9C-101B-9397-08002B2CF9AE}" pid="14" name="Objective-State">
    <vt:lpwstr>Published</vt:lpwstr>
  </property>
  <property fmtid="{D5CDD505-2E9C-101B-9397-08002B2CF9AE}" pid="15" name="Objective-VersionId">
    <vt:lpwstr>vA42675204</vt:lpwstr>
  </property>
  <property fmtid="{D5CDD505-2E9C-101B-9397-08002B2CF9AE}" pid="16" name="Objective-Version">
    <vt:lpwstr>1.0</vt:lpwstr>
  </property>
  <property fmtid="{D5CDD505-2E9C-101B-9397-08002B2CF9AE}" pid="17" name="Objective-VersionNumber">
    <vt:r8>1</vt:r8>
  </property>
  <property fmtid="{D5CDD505-2E9C-101B-9397-08002B2CF9AE}" pid="18" name="Objective-VersionComment">
    <vt:lpwstr>First version</vt:lpwstr>
  </property>
  <property fmtid="{D5CDD505-2E9C-101B-9397-08002B2CF9AE}" pid="19" name="Objective-FileNumber">
    <vt:lpwstr>POL/34630</vt:lpwstr>
  </property>
  <property fmtid="{D5CDD505-2E9C-101B-9397-08002B2CF9AE}" pid="20" name="Objective-Classification">
    <vt:lpwstr>OFFICIAL</vt:lpwstr>
  </property>
  <property fmtid="{D5CDD505-2E9C-101B-9397-08002B2CF9AE}" pid="21" name="Objective-Caveats">
    <vt:lpwstr>Caveat for access to SG Fileplan</vt:lpwstr>
  </property>
  <property fmtid="{D5CDD505-2E9C-101B-9397-08002B2CF9AE}" pid="22" name="Objective-Date of Original">
    <vt:lpwstr/>
  </property>
  <property fmtid="{D5CDD505-2E9C-101B-9397-08002B2CF9AE}" pid="23" name="Objective-Date Received">
    <vt:lpwstr/>
  </property>
  <property fmtid="{D5CDD505-2E9C-101B-9397-08002B2CF9AE}" pid="24" name="Objective-SG Web Publication - Category">
    <vt:lpwstr/>
  </property>
  <property fmtid="{D5CDD505-2E9C-101B-9397-08002B2CF9AE}" pid="25" name="Objective-SG Web Publication - Category 2 Classification">
    <vt:lpwstr/>
  </property>
  <property fmtid="{D5CDD505-2E9C-101B-9397-08002B2CF9AE}" pid="26" name="Objective-Connect Creator">
    <vt:lpwstr/>
  </property>
</Properties>
</file>